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 D9" sheetId="1" state="visible" r:id="rId1"/>
    <sheet name="Calcul D9A" sheetId="2" state="visible" r:id="rId2"/>
    <sheet name="Exemple (dossier public)" sheetId="3" state="visible" r:id="rId3"/>
    <sheet name="À lir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2">
    <font>
      <name val="Calibri"/>
      <family val="2"/>
      <color theme="1"/>
      <sz val="11"/>
      <scheme val="minor"/>
    </font>
    <font>
      <b val="1"/>
      <color rgb="002A4C9B"/>
      <sz val="13"/>
    </font>
    <font>
      <i val="1"/>
      <sz val="10"/>
    </font>
    <font>
      <b val="1"/>
      <color rgb="00FFFFFF"/>
      <sz val="11"/>
    </font>
    <font>
      <b val="1"/>
    </font>
    <font>
      <b val="1"/>
      <color rgb="001D71BB"/>
      <sz val="13"/>
    </font>
    <font>
      <i val="1"/>
      <sz val="9"/>
    </font>
    <font>
      <b val="1"/>
      <color rgb="001D71BB"/>
      <sz val="14"/>
    </font>
    <font>
      <b val="1"/>
      <color rgb="002A4C9B"/>
      <sz val="12"/>
    </font>
    <font>
      <b val="1"/>
      <color rgb="001D71BB"/>
    </font>
    <font>
      <color rgb="004C4F5B"/>
      <sz val="10"/>
    </font>
    <font>
      <b val="1"/>
      <color rgb="002A4C9B"/>
      <sz val="11"/>
    </font>
  </fonts>
  <fills count="5">
    <fill>
      <patternFill/>
    </fill>
    <fill>
      <patternFill patternType="gray125"/>
    </fill>
    <fill>
      <patternFill patternType="solid">
        <fgColor rgb="002A4C9B"/>
      </patternFill>
    </fill>
    <fill>
      <patternFill patternType="solid">
        <fgColor rgb="00FFF7E8"/>
      </patternFill>
    </fill>
    <fill>
      <patternFill patternType="solid">
        <fgColor rgb="00F3F4FB"/>
      </patternFill>
    </fill>
  </fills>
  <borders count="2">
    <border>
      <left/>
      <right/>
      <top/>
      <bottom/>
      <diagonal/>
    </border>
    <border>
      <left style="thin">
        <color rgb="00D9DAE5"/>
      </left>
      <right style="thin">
        <color rgb="00D9DAE5"/>
      </right>
      <top style="thin">
        <color rgb="00D9DAE5"/>
      </top>
      <bottom style="thin">
        <color rgb="00D9DAE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3" borderId="1" pivotButton="0" quotePrefix="0" xfId="0"/>
    <xf numFmtId="164" fontId="0" fillId="4" borderId="1" pivotButton="0" quotePrefix="0" xfId="0"/>
    <xf numFmtId="164" fontId="0" fillId="0" borderId="0" pivotButton="0" quotePrefix="0" xfId="0"/>
    <xf numFmtId="0" fontId="4" fillId="0" borderId="0" pivotButton="0" quotePrefix="0" xfId="0"/>
    <xf numFmtId="1" fontId="5" fillId="0" borderId="0" pivotButton="0" quotePrefix="0" xfId="0"/>
    <xf numFmtId="0" fontId="6" fillId="0" borderId="0" pivotButton="0" quotePrefix="0" xfId="0"/>
    <xf numFmtId="0" fontId="0" fillId="0" borderId="1" pivotButton="0" quotePrefix="0" xfId="0"/>
    <xf numFmtId="1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CALCUL D9 — Besoins en eau (guides CNPP·FFA·MI·MTE, éd. juin 2020) — SEDIPEC</t>
        </is>
      </c>
    </row>
    <row r="2">
      <c r="A2" s="2" t="inlineStr">
        <is>
          <t>Saisissez les cellules orangées. Une ligne par zone homogène de la surface de référence.</t>
        </is>
      </c>
    </row>
    <row r="4">
      <c r="A4" s="3" t="inlineStr">
        <is>
          <t>Zone</t>
        </is>
      </c>
      <c r="B4" s="3" t="inlineStr">
        <is>
          <t>Surface S (m²)</t>
        </is>
      </c>
      <c r="C4" s="3" t="inlineStr">
        <is>
          <t>Σ coefficients*</t>
        </is>
      </c>
      <c r="D4" s="3" t="inlineStr">
        <is>
          <t>Catégorie de risque**</t>
        </is>
      </c>
      <c r="E4" s="3" t="inlineStr">
        <is>
          <t>Sprinklée ? (O/N)</t>
        </is>
      </c>
      <c r="F4" s="3" t="inlineStr">
        <is>
          <t>Débit zone (m³/h)</t>
        </is>
      </c>
    </row>
    <row r="5">
      <c r="A5" s="4" t="n"/>
      <c r="B5" s="4" t="n"/>
      <c r="C5" s="4" t="n"/>
      <c r="D5" s="4" t="n"/>
      <c r="E5" s="4" t="n"/>
      <c r="F5" s="5">
        <f>IF(B5="","",30*(B5/500)*(1+C5)*D5/IF(E5="O",2,1))</f>
        <v/>
      </c>
    </row>
    <row r="6">
      <c r="A6" s="4" t="n"/>
      <c r="B6" s="4" t="n"/>
      <c r="C6" s="4" t="n"/>
      <c r="D6" s="4" t="n"/>
      <c r="E6" s="4" t="n"/>
      <c r="F6" s="5">
        <f>IF(B6="","",30*(B6/500)*(1+C6)*D6/IF(E6="O",2,1))</f>
        <v/>
      </c>
    </row>
    <row r="7">
      <c r="A7" s="4" t="n"/>
      <c r="B7" s="4" t="n"/>
      <c r="C7" s="4" t="n"/>
      <c r="D7" s="4" t="n"/>
      <c r="E7" s="4" t="n"/>
      <c r="F7" s="5">
        <f>IF(B7="","",30*(B7/500)*(1+C7)*D7/IF(E7="O",2,1))</f>
        <v/>
      </c>
    </row>
    <row r="8">
      <c r="A8" s="4" t="n"/>
      <c r="B8" s="4" t="n"/>
      <c r="C8" s="4" t="n"/>
      <c r="D8" s="4" t="n"/>
      <c r="E8" s="4" t="n"/>
      <c r="F8" s="5">
        <f>IF(B8="","",30*(B8/500)*(1+C8)*D8/IF(E8="O",2,1))</f>
        <v/>
      </c>
    </row>
    <row r="9">
      <c r="A9" s="4" t="n"/>
      <c r="B9" s="4" t="n"/>
      <c r="C9" s="4" t="n"/>
      <c r="D9" s="4" t="n"/>
      <c r="E9" s="4" t="n"/>
      <c r="F9" s="5">
        <f>IF(B9="","",30*(B9/500)*(1+C9)*D9/IF(E9="O",2,1))</f>
        <v/>
      </c>
    </row>
    <row r="11">
      <c r="A11" t="inlineStr">
        <is>
          <t>Somme des zones (m³/h)</t>
        </is>
      </c>
      <c r="F11" s="6">
        <f>SUM(F5:F9)</f>
        <v/>
      </c>
    </row>
    <row r="12">
      <c r="A12" s="7" t="inlineStr">
        <is>
          <t>DÉBIT RETENU (plancher 60, arrondi au multiple de 30 le plus proche)</t>
        </is>
      </c>
      <c r="F12" s="8">
        <f>MAX(60,MROUND(F11,30))</f>
        <v/>
      </c>
    </row>
    <row r="14">
      <c r="A14" s="9" t="inlineStr">
        <is>
          <t>* Σ coefficients : hauteur de stockage (0 à +0,8 ; 0 pour les activités) + ossature (−0,1 si ≥R60 ; 0 si ≥R30 ; +0,1 sinon) + matériaux aggravants (+0,1) + interventions (accueil 24/7 −0,1 ; DAI télésurveillée −0,1 ; équipe 2e intervention 24/7 −0,3 — cumulables).</t>
        </is>
      </c>
    </row>
    <row r="15">
      <c r="A15" s="9" t="inlineStr">
        <is>
          <t>** Catégorie : 0,5 (risque faible) · 1 (risque 1) · 1,5 (risque 2) · 2 (risque 3) — voir les fascicules du guide D9 par activité.</t>
        </is>
      </c>
    </row>
    <row r="16">
      <c r="A16" s="9" t="inlineStr">
        <is>
          <t>Plafond 720 m³/h si surface protégée par extinction automatique à eau. Durée de disponibilité : 2 h minimum.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68" customWidth="1" min="1" max="1"/>
    <col width="14" customWidth="1" min="2" max="2"/>
    <col width="14" customWidth="1" min="3" max="3"/>
  </cols>
  <sheetData>
    <row r="1">
      <c r="A1" s="1" t="inlineStr">
        <is>
          <t>CALCUL D9A — Volume de rétention des eaux d'extinction</t>
        </is>
      </c>
    </row>
    <row r="2">
      <c r="A2" s="2" t="inlineStr">
        <is>
          <t>Les besoins de lutte extérieure sont repris automatiquement de la feuille « Calcul D9 ».</t>
        </is>
      </c>
    </row>
    <row r="4">
      <c r="A4" s="3" t="inlineStr">
        <is>
          <t>Composante</t>
        </is>
      </c>
      <c r="B4" s="3" t="inlineStr">
        <is>
          <t>Saisie</t>
        </is>
      </c>
      <c r="C4" s="3" t="inlineStr">
        <is>
          <t>Volume (m³)</t>
        </is>
      </c>
    </row>
    <row r="5">
      <c r="A5" s="10" t="inlineStr">
        <is>
          <t>1. Lutte extérieure : débit D9 retenu × 2 h (minimum)</t>
        </is>
      </c>
      <c r="B5" s="10" t="n"/>
      <c r="C5" s="5">
        <f>'Calcul D9'!F12*2</f>
        <v/>
      </c>
    </row>
    <row r="6">
      <c r="A6" s="10" t="inlineStr">
        <is>
          <t>2. Sprinkleurs : réserve principale seule (m³)</t>
        </is>
      </c>
      <c r="B6" s="4" t="n"/>
      <c r="C6" s="5">
        <f>IF(B6="",0,B6)</f>
        <v/>
      </c>
    </row>
    <row r="7">
      <c r="A7" s="10" t="inlineStr">
        <is>
          <t>3. Rideau d'eau : débit × 90 min — 0 si alimenté par la réserve sprinkleur (m³)</t>
        </is>
      </c>
      <c r="B7" s="4" t="n"/>
      <c r="C7" s="5">
        <f>IF(B7="",0,B7)</f>
        <v/>
      </c>
    </row>
    <row r="8">
      <c r="A8" s="10" t="inlineStr">
        <is>
          <t>4. Mousse : solution moussante × 15-25 min (m³)</t>
        </is>
      </c>
      <c r="B8" s="4" t="n"/>
      <c r="C8" s="5">
        <f>IF(B8="",0,B8)</f>
        <v/>
      </c>
    </row>
    <row r="9">
      <c r="A9" s="10" t="inlineStr">
        <is>
          <t>5. Brouillard d'eau / autres systèmes (m³) — RIA : négligés</t>
        </is>
      </c>
      <c r="B9" s="4" t="n"/>
      <c r="C9" s="5">
        <f>IF(B9="",0,B9)</f>
        <v/>
      </c>
    </row>
    <row r="10">
      <c r="A10" s="10" t="inlineStr">
        <is>
          <t>6. Intempéries : surfaces étanchées drainées (m²) → × 10 l/m²</t>
        </is>
      </c>
      <c r="B10" s="4" t="n"/>
      <c r="C10" s="5">
        <f>IF(B10="",0,B10*10/1000)</f>
        <v/>
      </c>
    </row>
    <row r="11">
      <c r="A11" s="10" t="inlineStr">
        <is>
          <t>7. Liquides stockés dans la surface de référence (m³) → × 20 %</t>
        </is>
      </c>
      <c r="B11" s="4" t="n"/>
      <c r="C11" s="5">
        <f>IF(B11="",0,B11*0.2)</f>
        <v/>
      </c>
    </row>
    <row r="13">
      <c r="A13" s="7" t="inlineStr">
        <is>
          <t>VOLUME TOTAL À METTRE EN RÉTENTION (m³)</t>
        </is>
      </c>
      <c r="C13" s="11">
        <f>SUM(C5:C11)</f>
        <v/>
      </c>
    </row>
    <row r="15">
      <c r="A15" s="9" t="inlineStr">
        <is>
          <t>Rappels : profondeur max 20 cm sur surfaces (hors bassins) · voiries de desserte et voies engins interdites · rétention par bâtiment comptée pour moitié · un dispositif par surface de référence · pompage secouru ET doublé, testé chaque trimestre.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2" t="inlineStr">
        <is>
          <t>Exemple réel — centre VHU, préfecture du Val-d'Oise (grille 2020)</t>
        </is>
      </c>
    </row>
    <row r="3">
      <c r="A3" s="3" t="inlineStr">
        <is>
          <t>Zone</t>
        </is>
      </c>
      <c r="B3" s="3" t="inlineStr">
        <is>
          <t>S (m²)</t>
        </is>
      </c>
      <c r="C3" s="3" t="inlineStr">
        <is>
          <t>Σ coef</t>
        </is>
      </c>
      <c r="D3" s="3" t="inlineStr">
        <is>
          <t>Catégorie</t>
        </is>
      </c>
      <c r="E3" s="3" t="inlineStr">
        <is>
          <t>Sprinklée</t>
        </is>
      </c>
      <c r="F3" s="3" t="inlineStr">
        <is>
          <t>Débit (m³/h)</t>
        </is>
      </c>
    </row>
    <row r="4">
      <c r="A4" s="10" t="inlineStr">
        <is>
          <t>Atelier dépollution</t>
        </is>
      </c>
      <c r="B4" s="10" t="n">
        <v>60</v>
      </c>
      <c r="C4" s="10" t="n">
        <v>0</v>
      </c>
      <c r="D4" s="10" t="n">
        <v>1</v>
      </c>
      <c r="E4" s="10" t="inlineStr">
        <is>
          <t>N</t>
        </is>
      </c>
      <c r="F4" s="10" t="n">
        <v>3.6</v>
      </c>
    </row>
    <row r="5">
      <c r="A5" s="10" t="inlineStr">
        <is>
          <t>Hangar pièces détachées</t>
        </is>
      </c>
      <c r="B5" s="10" t="n">
        <v>320</v>
      </c>
      <c r="C5" s="10" t="n">
        <v>0.2</v>
      </c>
      <c r="D5" s="10" t="n">
        <v>1</v>
      </c>
      <c r="E5" s="10" t="inlineStr">
        <is>
          <t>N</t>
        </is>
      </c>
      <c r="F5" s="10" t="n">
        <v>23</v>
      </c>
    </row>
    <row r="6">
      <c r="A6" s="10" t="inlineStr">
        <is>
          <t>Stockage extérieur VHU</t>
        </is>
      </c>
      <c r="B6" s="10" t="n">
        <v>140</v>
      </c>
      <c r="C6" s="10" t="n">
        <v>0</v>
      </c>
      <c r="D6" s="10" t="n">
        <v>1.5</v>
      </c>
      <c r="E6" s="10" t="inlineStr">
        <is>
          <t>N</t>
        </is>
      </c>
      <c r="F6" s="10" t="n">
        <v>12.6</v>
      </c>
    </row>
    <row r="8">
      <c r="A8" s="7" t="inlineStr">
        <is>
          <t>Somme : 39,2 m³/h → plancher réglementaire → DÉBIT RETENU 60 m³/h</t>
        </is>
      </c>
    </row>
    <row r="9">
      <c r="A9" s="13" t="inlineStr">
        <is>
          <t>D9A : (60×2 h) + 0 sprinkleur + (4 191 m² × 10 l/m² = 41,9) + (1 m³ × 20 % = 0,2) = ≈ 162 m³</t>
        </is>
      </c>
    </row>
    <row r="11">
      <c r="A11" s="9" t="inlineStr">
        <is>
          <t>Ce calcul illustre : le plancher de 60 m³/h, la prise en compte des zones extérieures, et le poids des 10 l/m² de surfaces étanchées.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A1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2">
      <c r="A2" s="12" t="inlineStr">
        <is>
          <t>Tableur d'aide au calcul D9/D9A — SEDIPEC (sedipec.com)</t>
        </is>
      </c>
    </row>
    <row r="3">
      <c r="A3" s="14" t="inlineStr"/>
    </row>
    <row r="4">
      <c r="A4" s="14" t="inlineStr">
        <is>
          <t>Ce tableur reformule les méthodes des guides pratiques D9 et D9A (CNPP · France Assureurs · MI/DGSCGC · MTE/DGPR,</t>
        </is>
      </c>
    </row>
    <row r="5">
      <c r="A5" s="14" t="inlineStr">
        <is>
          <t>éditions juin 2020), disponibles gratuitement sur cnpp.com. Il est fourni à titre d'aide : votre note de calcul officielle</t>
        </is>
      </c>
    </row>
    <row r="6">
      <c r="A6" s="14" t="inlineStr">
        <is>
          <t>doit être établie ou validée dans votre contexte (bureau d'études, DREAL, SDIS, assureur) et citer l'édition applicable.</t>
        </is>
      </c>
    </row>
    <row r="7">
      <c r="A7" s="14" t="inlineStr"/>
    </row>
    <row r="8">
      <c r="A8" s="14" t="inlineStr">
        <is>
          <t>Règle des éditions (guide d'application DGPR, juin 2024) : dossiers déposés après le 01/01/2021 → éditions juin 2020 ;</t>
        </is>
      </c>
    </row>
    <row r="9">
      <c r="A9" s="14" t="inlineStr">
        <is>
          <t>installations antérieures → éditions 2001 (D9) et 2004 (D9A).</t>
        </is>
      </c>
    </row>
    <row r="10">
      <c r="A10" s="14" t="inlineStr"/>
    </row>
    <row r="11">
      <c r="A11" s="15" t="inlineStr">
        <is>
          <t>Guide complet, méthode détaillée et FAQ : https://sedipec.com/d9a-retention-eaux-incendies-conformite/</t>
        </is>
      </c>
    </row>
    <row r="12">
      <c r="A12" s="15" t="inlineStr">
        <is>
          <t>Étude de conformité gratuite : https://sedipec.com/nous-contacter/ · +33 (0)1 87 66 10 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2026-08-05T09:03:57Z</dcterms:created>
  <dcterms:modified xsi:type="dcterms:W3CDTF">2026-08-05T09:03:57Z</dcterms:modified>
</cp:coreProperties>
</file>